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ger\Documents\ove\klubkesterskaber jlmk\"/>
    </mc:Choice>
  </mc:AlternateContent>
  <xr:revisionPtr revIDLastSave="0" documentId="13_ncr:1_{EE16DEE8-155E-4F8C-9842-AF30621FD2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3" i="1" l="1"/>
  <c r="N24" i="1"/>
  <c r="N22" i="1"/>
  <c r="M43" i="1"/>
  <c r="M11" i="1"/>
  <c r="M12" i="1"/>
  <c r="N12" i="1"/>
  <c r="F16" i="1"/>
  <c r="F22" i="1"/>
  <c r="F35" i="1"/>
  <c r="E12" i="1"/>
  <c r="M57" i="1"/>
  <c r="M56" i="1"/>
  <c r="M55" i="1"/>
  <c r="M54" i="1"/>
  <c r="N47" i="1"/>
  <c r="N48" i="1"/>
  <c r="N49" i="1"/>
  <c r="N50" i="1"/>
  <c r="E38" i="1"/>
  <c r="E16" i="1"/>
  <c r="M13" i="1"/>
  <c r="N13" i="1" s="1"/>
  <c r="E25" i="1"/>
  <c r="E24" i="1"/>
  <c r="E23" i="1"/>
  <c r="F23" i="1" s="1"/>
  <c r="E22" i="1"/>
  <c r="M44" i="1"/>
  <c r="N44" i="1" s="1"/>
  <c r="E36" i="1"/>
  <c r="F36" i="1" s="1"/>
  <c r="E35" i="1"/>
  <c r="E33" i="1"/>
  <c r="F33" i="1" s="1"/>
  <c r="M25" i="1"/>
  <c r="M24" i="1"/>
  <c r="M22" i="1"/>
  <c r="M46" i="1"/>
  <c r="N46" i="1" s="1"/>
  <c r="M45" i="1"/>
  <c r="N45" i="1" s="1"/>
  <c r="M34" i="1"/>
  <c r="E17" i="1"/>
  <c r="F17" i="1" s="1"/>
  <c r="E32" i="1"/>
  <c r="F32" i="1" s="1"/>
  <c r="O5" i="1"/>
  <c r="O4" i="1"/>
  <c r="O3" i="1"/>
  <c r="O2" i="1"/>
  <c r="D3" i="1"/>
  <c r="D6" i="1"/>
  <c r="D5" i="1"/>
  <c r="D4" i="1"/>
  <c r="M29" i="1"/>
  <c r="N29" i="1" s="1"/>
  <c r="E46" i="1"/>
  <c r="F46" i="1" s="1"/>
  <c r="E45" i="1"/>
  <c r="F45" i="1" s="1"/>
  <c r="E41" i="1"/>
  <c r="F41" i="1" s="1"/>
  <c r="E40" i="1"/>
  <c r="F40" i="1" s="1"/>
  <c r="E39" i="1"/>
  <c r="F39" i="1" s="1"/>
  <c r="M28" i="1"/>
  <c r="N28" i="1" s="1"/>
  <c r="M27" i="1"/>
  <c r="N27" i="1" s="1"/>
  <c r="M26" i="1"/>
  <c r="N26" i="1" s="1"/>
  <c r="M15" i="1"/>
  <c r="N15" i="1" s="1"/>
  <c r="M14" i="1"/>
  <c r="N14" i="1" s="1"/>
  <c r="E34" i="1"/>
  <c r="E44" i="1"/>
  <c r="F44" i="1" s="1"/>
  <c r="M35" i="1"/>
  <c r="M33" i="1"/>
  <c r="M23" i="1"/>
  <c r="M21" i="1"/>
  <c r="E43" i="1"/>
  <c r="E37" i="1"/>
  <c r="E21" i="1"/>
  <c r="E15" i="1"/>
  <c r="E14" i="1"/>
  <c r="E13" i="1"/>
  <c r="F43" i="1" l="1"/>
  <c r="G43" i="1" s="1"/>
  <c r="F37" i="1"/>
  <c r="N35" i="1"/>
  <c r="N34" i="1" l="1"/>
  <c r="F34" i="1" l="1"/>
  <c r="G32" i="1" s="1"/>
  <c r="F15" i="1"/>
  <c r="F14" i="1"/>
  <c r="F13" i="1"/>
  <c r="F12" i="1"/>
  <c r="G11" i="1" l="1"/>
  <c r="N21" i="1"/>
  <c r="N23" i="1"/>
  <c r="F21" i="1"/>
  <c r="G21" i="1" s="1"/>
  <c r="N43" i="1"/>
  <c r="O21" i="1" l="1"/>
  <c r="F5" i="1" l="1"/>
  <c r="N33" i="1"/>
  <c r="O33" i="1" s="1"/>
  <c r="N11" i="1"/>
  <c r="O11" i="1" s="1"/>
  <c r="F3" i="1" l="1"/>
  <c r="F4" i="1"/>
  <c r="N57" i="1"/>
  <c r="N54" i="1"/>
  <c r="N55" i="1"/>
  <c r="N56" i="1"/>
  <c r="O53" i="1" l="1"/>
</calcChain>
</file>

<file path=xl/sharedStrings.xml><?xml version="1.0" encoding="utf-8"?>
<sst xmlns="http://schemas.openxmlformats.org/spreadsheetml/2006/main" count="86" uniqueCount="56">
  <si>
    <t>starttid</t>
  </si>
  <si>
    <t>6 km løb</t>
  </si>
  <si>
    <t>10 km løb</t>
  </si>
  <si>
    <t>ankomsttid</t>
  </si>
  <si>
    <t>difference</t>
  </si>
  <si>
    <t>real tid</t>
  </si>
  <si>
    <t>Forventet</t>
  </si>
  <si>
    <t>6km gang</t>
  </si>
  <si>
    <t>10km gang</t>
  </si>
  <si>
    <t>6km løb</t>
  </si>
  <si>
    <t>10km løb</t>
  </si>
  <si>
    <t>6 km gang</t>
  </si>
  <si>
    <t>10 km gang</t>
  </si>
  <si>
    <t>kategori</t>
  </si>
  <si>
    <t xml:space="preserve">bedst </t>
  </si>
  <si>
    <t>CtRL+g - sætter tid</t>
  </si>
  <si>
    <t>https://groups.google.com/forum/#!topic/microsoft.public.excel.misc/FRXbhCrYUoM</t>
  </si>
  <si>
    <t>kvinder</t>
  </si>
  <si>
    <t>bedste K i kategori</t>
  </si>
  <si>
    <t>bedste M i kategori</t>
  </si>
  <si>
    <t>bedste mand</t>
  </si>
  <si>
    <t>bedste kvinde</t>
  </si>
  <si>
    <t>Kvinder</t>
  </si>
  <si>
    <t>nr.</t>
  </si>
  <si>
    <t>mænd</t>
  </si>
  <si>
    <t>forventet første ankomer</t>
  </si>
  <si>
    <t>forventet sidste ankomer</t>
  </si>
  <si>
    <t>3 km gang</t>
  </si>
  <si>
    <t>ankomst</t>
  </si>
  <si>
    <t>forventet</t>
  </si>
  <si>
    <t>bjørn</t>
  </si>
  <si>
    <t>søren øgørd</t>
  </si>
  <si>
    <t>ellen</t>
  </si>
  <si>
    <t>annette poulsen</t>
  </si>
  <si>
    <t>christina jacobsen</t>
  </si>
  <si>
    <t>benny frandsen</t>
  </si>
  <si>
    <t>henning</t>
  </si>
  <si>
    <t>kaj andersen</t>
  </si>
  <si>
    <t>birte</t>
  </si>
  <si>
    <t>jutta andersen</t>
  </si>
  <si>
    <t>dorrit hansen</t>
  </si>
  <si>
    <t>birgit olsen</t>
  </si>
  <si>
    <t>jens christiansen</t>
  </si>
  <si>
    <t>kurt mortensen</t>
  </si>
  <si>
    <t>anders hauser</t>
  </si>
  <si>
    <t>ole buhr</t>
  </si>
  <si>
    <t>karin ingleby</t>
  </si>
  <si>
    <t>benny christiansen</t>
  </si>
  <si>
    <t>peter lund olsen</t>
  </si>
  <si>
    <t>thomas lauesen</t>
  </si>
  <si>
    <t>mads</t>
  </si>
  <si>
    <t>ruth hansen</t>
  </si>
  <si>
    <t>jane christiansen</t>
  </si>
  <si>
    <t>lisbeth</t>
  </si>
  <si>
    <t>morten høg</t>
  </si>
  <si>
    <t>susanne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</si>
</sst>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11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color rgb="FF303030"/>
      <name val="Verdana"/>
      <family val="2"/>
    </font>
    <font>
      <sz val="10"/>
      <name val="Verdana"/>
      <family val="2"/>
    </font>
    <font>
      <i/>
      <sz val="10"/>
      <color rgb="FF323232"/>
      <name val="Arial"/>
      <family val="2"/>
    </font>
    <font>
      <sz val="11"/>
      <color rgb="FF444444"/>
      <name val="Segoe UI"/>
      <family val="2"/>
    </font>
    <font>
      <sz val="10"/>
      <color rgb="FF222222"/>
      <name val="Consolas"/>
      <family val="3"/>
    </font>
    <font>
      <sz val="18"/>
      <color theme="4" tint="0.39997558519241921"/>
      <name val="Verdana"/>
      <family val="2"/>
    </font>
    <font>
      <sz val="18"/>
      <color rgb="FFFF0000"/>
      <name val="Verdana"/>
      <family val="2"/>
    </font>
    <font>
      <sz val="16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5" fillId="0" borderId="1" xfId="0" applyNumberFormat="1" applyFont="1" applyBorder="1"/>
    <xf numFmtId="0" fontId="0" fillId="0" borderId="1" xfId="0" applyBorder="1"/>
    <xf numFmtId="0" fontId="4" fillId="0" borderId="1" xfId="0" applyFont="1" applyBorder="1"/>
    <xf numFmtId="0" fontId="1" fillId="0" borderId="1" xfId="0" applyFont="1" applyBorder="1"/>
    <xf numFmtId="22" fontId="0" fillId="0" borderId="1" xfId="0" applyNumberFormat="1" applyBorder="1"/>
    <xf numFmtId="0" fontId="3" fillId="0" borderId="1" xfId="0" applyFont="1" applyBorder="1"/>
    <xf numFmtId="0" fontId="6" fillId="0" borderId="1" xfId="0" applyFont="1" applyBorder="1"/>
    <xf numFmtId="165" fontId="0" fillId="0" borderId="1" xfId="0" applyNumberFormat="1" applyBorder="1"/>
    <xf numFmtId="164" fontId="1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1" xfId="0" applyFont="1" applyBorder="1"/>
    <xf numFmtId="0" fontId="1" fillId="2" borderId="1" xfId="0" applyFont="1" applyFill="1" applyBorder="1"/>
    <xf numFmtId="165" fontId="0" fillId="2" borderId="1" xfId="0" applyNumberFormat="1" applyFill="1" applyBorder="1"/>
    <xf numFmtId="0" fontId="0" fillId="2" borderId="1" xfId="0" applyFill="1" applyBorder="1"/>
    <xf numFmtId="22" fontId="0" fillId="2" borderId="1" xfId="0" applyNumberFormat="1" applyFill="1" applyBorder="1"/>
    <xf numFmtId="164" fontId="0" fillId="2" borderId="1" xfId="0" applyNumberFormat="1" applyFill="1" applyBorder="1"/>
    <xf numFmtId="0" fontId="1" fillId="3" borderId="1" xfId="0" applyFont="1" applyFill="1" applyBorder="1"/>
    <xf numFmtId="165" fontId="0" fillId="3" borderId="1" xfId="0" applyNumberFormat="1" applyFill="1" applyBorder="1"/>
    <xf numFmtId="0" fontId="0" fillId="3" borderId="1" xfId="0" applyFill="1" applyBorder="1"/>
    <xf numFmtId="22" fontId="0" fillId="3" borderId="1" xfId="0" applyNumberFormat="1" applyFill="1" applyBorder="1"/>
    <xf numFmtId="0" fontId="8" fillId="3" borderId="1" xfId="0" applyFont="1" applyFill="1" applyBorder="1"/>
    <xf numFmtId="164" fontId="5" fillId="3" borderId="1" xfId="0" applyNumberFormat="1" applyFont="1" applyFill="1" applyBorder="1"/>
    <xf numFmtId="0" fontId="4" fillId="3" borderId="1" xfId="0" applyFont="1" applyFill="1" applyBorder="1"/>
    <xf numFmtId="1" fontId="0" fillId="0" borderId="1" xfId="0" applyNumberFormat="1" applyBorder="1"/>
    <xf numFmtId="1" fontId="1" fillId="0" borderId="1" xfId="0" applyNumberFormat="1" applyFont="1" applyBorder="1" applyAlignment="1">
      <alignment horizontal="right"/>
    </xf>
    <xf numFmtId="1" fontId="0" fillId="2" borderId="1" xfId="0" applyNumberFormat="1" applyFill="1" applyBorder="1"/>
    <xf numFmtId="165" fontId="9" fillId="2" borderId="1" xfId="0" applyNumberFormat="1" applyFont="1" applyFill="1" applyBorder="1"/>
    <xf numFmtId="0" fontId="9" fillId="0" borderId="1" xfId="0" applyFont="1" applyBorder="1"/>
    <xf numFmtId="165" fontId="1" fillId="3" borderId="1" xfId="0" applyNumberFormat="1" applyFont="1" applyFill="1" applyBorder="1"/>
    <xf numFmtId="21" fontId="0" fillId="0" borderId="1" xfId="0" applyNumberFormat="1" applyBorder="1"/>
    <xf numFmtId="0" fontId="10" fillId="2" borderId="1" xfId="0" applyFont="1" applyFill="1" applyBorder="1"/>
    <xf numFmtId="165" fontId="1" fillId="0" borderId="1" xfId="0" applyNumberFormat="1" applyFont="1" applyBorder="1"/>
    <xf numFmtId="1" fontId="0" fillId="4" borderId="1" xfId="0" applyNumberFormat="1" applyFill="1" applyBorder="1"/>
    <xf numFmtId="0" fontId="1" fillId="4" borderId="1" xfId="0" applyFont="1" applyFill="1" applyBorder="1"/>
    <xf numFmtId="165" fontId="0" fillId="4" borderId="1" xfId="0" applyNumberFormat="1" applyFill="1" applyBorder="1"/>
    <xf numFmtId="0" fontId="0" fillId="4" borderId="1" xfId="0" applyFill="1" applyBorder="1"/>
    <xf numFmtId="21" fontId="0" fillId="4" borderId="1" xfId="0" applyNumberFormat="1" applyFill="1" applyBorder="1"/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9EA94D"/>
      <rgbColor rgb="00C8D0CC"/>
      <rgbColor rgb="00596A78"/>
      <rgbColor rgb="009BA7A1"/>
      <rgbColor rgb="00C4CAB7"/>
      <rgbColor rgb="00000000"/>
      <rgbColor rgb="00373F1E"/>
      <rgbColor rgb="0067AFAF"/>
      <rgbColor rgb="0023343E"/>
      <rgbColor rgb="00009291"/>
      <rgbColor rgb="0068704E"/>
      <rgbColor rgb="00ADD2D2"/>
      <rgbColor rgb="00000000"/>
      <rgbColor rgb="00F4F5F6"/>
      <rgbColor rgb="00000000"/>
      <rgbColor rgb="00FFFFFF"/>
      <rgbColor rgb="008C0000"/>
      <rgbColor rgb="00A0C8CD"/>
      <rgbColor rgb="0000736E"/>
      <rgbColor rgb="0023343E"/>
      <rgbColor rgb="00879119"/>
      <rgbColor rgb="003F3519"/>
      <rgbColor rgb="00373F1E"/>
      <rgbColor rgb="00009291"/>
      <rgbColor rgb="0067AFAF"/>
      <rgbColor rgb="00ADD2D2"/>
      <rgbColor rgb="00596A78"/>
      <rgbColor rgb="008695A2"/>
      <rgbColor rgb="00F4F5F6"/>
      <rgbColor rgb="009EA94D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CBC4B4"/>
      <rgbColor rgb="009C927B"/>
      <rgbColor rgb="00D9DDBA"/>
      <rgbColor rgb="0073807A"/>
      <rgbColor rgb="00BBC281"/>
      <rgbColor rgb="004B5A55"/>
      <rgbColor rgb="008695A2"/>
      <rgbColor rgb="00939C7E"/>
      <rgbColor rgb="0000736E"/>
      <rgbColor rgb="0071664A"/>
      <rgbColor rgb="00A0C8CD"/>
      <rgbColor rgb="008C0000"/>
      <rgbColor rgb="00FFFFFF"/>
      <rgbColor rgb="00000000"/>
      <rgbColor rgb="00879119"/>
      <rgbColor rgb="003F351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631031</xdr:colOff>
      <xdr:row>0</xdr:row>
      <xdr:rowOff>159066</xdr:rowOff>
    </xdr:from>
    <xdr:to>
      <xdr:col>13</xdr:col>
      <xdr:colOff>32657</xdr:colOff>
      <xdr:row>4</xdr:row>
      <xdr:rowOff>95249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38660" y="159066"/>
          <a:ext cx="7380854" cy="643754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r>
            <a:rPr lang="da-DK" sz="3600" b="1"/>
            <a:t>Mesterskab 2022</a:t>
          </a:r>
        </a:p>
        <a:p>
          <a:endParaRPr lang="da-DK" sz="3600" b="1"/>
        </a:p>
        <a:p>
          <a:endParaRPr lang="he-IL" sz="3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NNIT 2013">
      <a:dk1>
        <a:srgbClr val="000000"/>
      </a:dk1>
      <a:lt1>
        <a:srgbClr val="FFFFFF"/>
      </a:lt1>
      <a:dk2>
        <a:srgbClr val="A0C8CD"/>
      </a:dk2>
      <a:lt2>
        <a:srgbClr val="FFFFFF"/>
      </a:lt2>
      <a:accent1>
        <a:srgbClr val="8C0000"/>
      </a:accent1>
      <a:accent2>
        <a:srgbClr val="A0C8CD"/>
      </a:accent2>
      <a:accent3>
        <a:srgbClr val="23343E"/>
      </a:accent3>
      <a:accent4>
        <a:srgbClr val="00736E"/>
      </a:accent4>
      <a:accent5>
        <a:srgbClr val="4B5A55"/>
      </a:accent5>
      <a:accent6>
        <a:srgbClr val="879119"/>
      </a:accent6>
      <a:hlink>
        <a:srgbClr val="23343E"/>
      </a:hlink>
      <a:folHlink>
        <a:srgbClr val="000000"/>
      </a:folHlink>
    </a:clrScheme>
    <a:fontScheme name="NNIT 201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7"/>
  <sheetViews>
    <sheetView tabSelected="1" topLeftCell="C6" zoomScale="60" zoomScaleNormal="60" zoomScaleSheetLayoutView="80" workbookViewId="0">
      <selection activeCell="G32" sqref="G32"/>
    </sheetView>
  </sheetViews>
  <sheetFormatPr defaultColWidth="19.23046875" defaultRowHeight="13.5" x14ac:dyDescent="0.3"/>
  <cols>
    <col min="1" max="1" width="5.69140625" style="26" customWidth="1"/>
    <col min="2" max="2" width="16.69140625" style="4" customWidth="1"/>
    <col min="3" max="3" width="15.15234375" style="4" customWidth="1"/>
    <col min="4" max="4" width="21.53515625" style="4" customWidth="1"/>
    <col min="5" max="5" width="23.53515625" style="4" customWidth="1"/>
    <col min="6" max="6" width="12.69140625" style="4" customWidth="1"/>
    <col min="7" max="7" width="15.69140625" style="4" customWidth="1"/>
    <col min="8" max="8" width="10.69140625" style="4" customWidth="1"/>
    <col min="9" max="9" width="5.69140625" style="26" customWidth="1"/>
    <col min="10" max="10" width="16.69140625" style="4" customWidth="1"/>
    <col min="11" max="11" width="17.69140625" style="4" customWidth="1"/>
    <col min="12" max="12" width="15.69140625" style="4" customWidth="1"/>
    <col min="13" max="13" width="21.07421875" style="4" customWidth="1"/>
    <col min="14" max="14" width="12.69140625" style="4" customWidth="1"/>
    <col min="15" max="15" width="15.69140625" style="4" customWidth="1"/>
    <col min="16" max="16384" width="19.23046875" style="4"/>
  </cols>
  <sheetData>
    <row r="1" spans="1:17" x14ac:dyDescent="0.3">
      <c r="B1" s="4" t="s">
        <v>15</v>
      </c>
      <c r="E1" s="5"/>
      <c r="O1" s="4" t="s">
        <v>26</v>
      </c>
    </row>
    <row r="2" spans="1:17" x14ac:dyDescent="0.3">
      <c r="B2" s="6"/>
      <c r="C2" s="4" t="s">
        <v>0</v>
      </c>
      <c r="D2" s="7" t="s">
        <v>25</v>
      </c>
      <c r="E2" s="8"/>
      <c r="O2" s="10">
        <f>C3+MAX(C12:C24)</f>
        <v>0.47844907407407405</v>
      </c>
    </row>
    <row r="3" spans="1:17" ht="16.5" x14ac:dyDescent="0.45">
      <c r="B3" s="5" t="s">
        <v>9</v>
      </c>
      <c r="C3" s="10">
        <v>0.43678240740740737</v>
      </c>
      <c r="D3" s="10">
        <f>C3+MIN(C12:C24)</f>
        <v>0.46247685185185183</v>
      </c>
      <c r="E3" s="5" t="s">
        <v>14</v>
      </c>
      <c r="F3" s="10">
        <f>MIN(G11,G32,O11,O33,G21,G43,O43,O21)</f>
        <v>2.5462962962957691E-4</v>
      </c>
      <c r="J3" s="9"/>
      <c r="M3" s="7"/>
      <c r="O3" s="10">
        <f>C4+MAX(C32:C46)</f>
        <v>0.4692708333333333</v>
      </c>
    </row>
    <row r="4" spans="1:17" x14ac:dyDescent="0.3">
      <c r="B4" s="5" t="s">
        <v>10</v>
      </c>
      <c r="C4" s="10">
        <v>0.42760416666666662</v>
      </c>
      <c r="D4" s="10">
        <f>C4+MIN(C32:C46)</f>
        <v>0.46440972222222215</v>
      </c>
      <c r="E4" s="6" t="s">
        <v>20</v>
      </c>
      <c r="F4" s="10">
        <f>MIN(G11,G32,O33,O11)</f>
        <v>2.8935185185188089E-4</v>
      </c>
      <c r="J4" s="5"/>
      <c r="M4" s="7"/>
      <c r="O4" s="10">
        <f>C5+MAX(K11:K29)</f>
        <v>0.47</v>
      </c>
    </row>
    <row r="5" spans="1:17" x14ac:dyDescent="0.3">
      <c r="B5" s="5" t="s">
        <v>7</v>
      </c>
      <c r="C5" s="10">
        <v>0.41670138888888886</v>
      </c>
      <c r="D5" s="10">
        <f>C5+MIN(K11:K29)</f>
        <v>0.45489583333333328</v>
      </c>
      <c r="E5" s="6" t="s">
        <v>21</v>
      </c>
      <c r="F5" s="10">
        <f>MIN(G21,G43,O43,O21)</f>
        <v>2.5462962962957691E-4</v>
      </c>
      <c r="J5" s="5"/>
      <c r="O5" s="10">
        <f>C6+MAX(K33:K46)</f>
        <v>0.48335648148148147</v>
      </c>
    </row>
    <row r="6" spans="1:17" x14ac:dyDescent="0.3">
      <c r="B6" s="5" t="s">
        <v>8</v>
      </c>
      <c r="C6" s="10">
        <v>0.3961574074074074</v>
      </c>
      <c r="D6" s="10">
        <f>C6+MIN(K33:K46)</f>
        <v>0.47115740740740741</v>
      </c>
      <c r="J6" s="5"/>
    </row>
    <row r="7" spans="1:17" x14ac:dyDescent="0.3">
      <c r="B7" s="6" t="s">
        <v>27</v>
      </c>
      <c r="C7" s="2">
        <v>0.41666666666666669</v>
      </c>
      <c r="D7" s="7"/>
      <c r="J7" s="5"/>
    </row>
    <row r="8" spans="1:17" x14ac:dyDescent="0.3">
      <c r="M8" s="7"/>
    </row>
    <row r="9" spans="1:17" ht="23" x14ac:dyDescent="0.45">
      <c r="B9" s="4" t="s">
        <v>13</v>
      </c>
      <c r="C9" s="13" t="s">
        <v>1</v>
      </c>
      <c r="J9" s="5" t="s">
        <v>13</v>
      </c>
      <c r="K9" s="13" t="s">
        <v>11</v>
      </c>
      <c r="N9" s="3"/>
    </row>
    <row r="10" spans="1:17" x14ac:dyDescent="0.3">
      <c r="A10" s="26" t="s">
        <v>23</v>
      </c>
      <c r="B10" s="6" t="s">
        <v>24</v>
      </c>
      <c r="C10" s="5" t="s">
        <v>6</v>
      </c>
      <c r="D10" s="5" t="s">
        <v>3</v>
      </c>
      <c r="E10" s="5" t="s">
        <v>5</v>
      </c>
      <c r="F10" s="5" t="s">
        <v>4</v>
      </c>
      <c r="G10" s="6" t="s">
        <v>19</v>
      </c>
      <c r="H10" s="6"/>
      <c r="I10" s="27" t="s">
        <v>23</v>
      </c>
      <c r="J10" s="6" t="s">
        <v>24</v>
      </c>
      <c r="K10" s="5" t="s">
        <v>6</v>
      </c>
      <c r="L10" s="5" t="s">
        <v>3</v>
      </c>
      <c r="M10" s="5" t="s">
        <v>5</v>
      </c>
      <c r="N10" s="5" t="s">
        <v>4</v>
      </c>
      <c r="O10" s="6" t="s">
        <v>19</v>
      </c>
    </row>
    <row r="11" spans="1:17" x14ac:dyDescent="0.3">
      <c r="A11" s="26">
        <v>52</v>
      </c>
      <c r="B11" s="14"/>
      <c r="C11" s="15"/>
      <c r="D11" s="15"/>
      <c r="E11" s="15"/>
      <c r="F11" s="15"/>
      <c r="G11" s="15">
        <f>MIN(F11:F19)</f>
        <v>6.7129629629629484E-4</v>
      </c>
      <c r="H11" s="15"/>
      <c r="I11" s="28">
        <v>19</v>
      </c>
      <c r="J11" s="10" t="s">
        <v>35</v>
      </c>
      <c r="K11" s="15">
        <v>3.8194444444444441E-2</v>
      </c>
      <c r="L11" s="15">
        <v>0.47239583333333335</v>
      </c>
      <c r="M11" s="15">
        <f>L11-C5</f>
        <v>5.5694444444444491E-2</v>
      </c>
      <c r="N11" s="15">
        <f>IF(M11&gt;K11,M11-K11,K11-M11)</f>
        <v>1.750000000000005E-2</v>
      </c>
      <c r="O11" s="15">
        <f>MIN(N11:N16)</f>
        <v>1.5740740740741097E-3</v>
      </c>
    </row>
    <row r="12" spans="1:17" x14ac:dyDescent="0.3">
      <c r="A12" s="26">
        <v>53</v>
      </c>
      <c r="B12" s="14" t="s">
        <v>47</v>
      </c>
      <c r="C12" s="15">
        <v>2.9166666666666664E-2</v>
      </c>
      <c r="D12" s="15">
        <v>0.46331018518518513</v>
      </c>
      <c r="E12" s="15">
        <f>D12-C3</f>
        <v>2.6527777777777761E-2</v>
      </c>
      <c r="F12" s="15">
        <f t="shared" ref="F12:F16" si="0">IF(E12&gt;C12,E12-C12,C12-E12)</f>
        <v>2.6388888888889024E-3</v>
      </c>
      <c r="G12" s="15"/>
      <c r="H12" s="15"/>
      <c r="I12" s="28">
        <v>20</v>
      </c>
      <c r="J12" s="15" t="s">
        <v>36</v>
      </c>
      <c r="K12" s="15">
        <v>5.2025462962962961E-2</v>
      </c>
      <c r="L12" s="15">
        <v>0.47031249999999997</v>
      </c>
      <c r="M12" s="15">
        <f>L12-C5</f>
        <v>5.3611111111111109E-2</v>
      </c>
      <c r="N12" s="15">
        <f t="shared" ref="N12:N13" si="1">IF(M12&gt;K12,M12-K12,K12-M12)</f>
        <v>1.5856481481481485E-3</v>
      </c>
      <c r="O12" s="15"/>
      <c r="P12" s="15"/>
    </row>
    <row r="13" spans="1:17" x14ac:dyDescent="0.3">
      <c r="A13" s="26">
        <v>55</v>
      </c>
      <c r="B13" s="14"/>
      <c r="C13" s="15"/>
      <c r="D13" s="10"/>
      <c r="E13" s="15">
        <f>D13-C3</f>
        <v>-0.43678240740740737</v>
      </c>
      <c r="F13" s="10">
        <f t="shared" si="0"/>
        <v>0.43678240740740737</v>
      </c>
      <c r="G13" s="15"/>
      <c r="H13" s="15"/>
      <c r="I13" s="35">
        <v>42</v>
      </c>
      <c r="J13" s="37" t="s">
        <v>37</v>
      </c>
      <c r="K13" s="37">
        <v>5.2025462962962961E-2</v>
      </c>
      <c r="L13" s="37">
        <v>0.47030092592592593</v>
      </c>
      <c r="M13" s="37">
        <f>L13-C5</f>
        <v>5.3599537037037071E-2</v>
      </c>
      <c r="N13" s="37">
        <f t="shared" si="1"/>
        <v>1.5740740740741097E-3</v>
      </c>
      <c r="O13" s="15"/>
      <c r="P13" s="15"/>
      <c r="Q13" s="15"/>
    </row>
    <row r="14" spans="1:17" x14ac:dyDescent="0.3">
      <c r="A14" s="28">
        <v>56</v>
      </c>
      <c r="B14" s="6" t="s">
        <v>48</v>
      </c>
      <c r="C14" s="10">
        <v>3.3333333333333333E-2</v>
      </c>
      <c r="D14" s="20">
        <v>0.46885416666666663</v>
      </c>
      <c r="E14" s="15">
        <f>D14-C3</f>
        <v>3.2071759259259258E-2</v>
      </c>
      <c r="F14" s="15">
        <f t="shared" si="0"/>
        <v>1.2615740740740747E-3</v>
      </c>
      <c r="G14" s="15"/>
      <c r="H14" s="15"/>
      <c r="I14" s="28">
        <v>43</v>
      </c>
      <c r="J14" s="15"/>
      <c r="K14" s="15"/>
      <c r="L14" s="15"/>
      <c r="M14" s="15">
        <f>L14-C5</f>
        <v>-0.41670138888888886</v>
      </c>
      <c r="N14" s="15">
        <f t="shared" ref="N14:N15" si="2">IF(M14&gt;K14,M14-K14,K14-M14)</f>
        <v>0.41670138888888886</v>
      </c>
      <c r="O14" s="15"/>
      <c r="P14" s="15"/>
    </row>
    <row r="15" spans="1:17" x14ac:dyDescent="0.3">
      <c r="A15" s="26">
        <v>57</v>
      </c>
      <c r="B15" s="15" t="s">
        <v>49</v>
      </c>
      <c r="C15" s="15">
        <v>2.5694444444444447E-2</v>
      </c>
      <c r="D15" s="20">
        <v>0.46065972222222223</v>
      </c>
      <c r="E15" s="15">
        <f>D15-C3</f>
        <v>2.3877314814814865E-2</v>
      </c>
      <c r="F15" s="20">
        <f t="shared" si="0"/>
        <v>1.8171296296295818E-3</v>
      </c>
      <c r="G15" s="15"/>
      <c r="H15" s="15"/>
      <c r="I15" s="28"/>
      <c r="J15" s="10"/>
      <c r="K15" s="15"/>
      <c r="L15" s="15"/>
      <c r="M15" s="15">
        <f>L15-C5</f>
        <v>-0.41670138888888886</v>
      </c>
      <c r="N15" s="15">
        <f t="shared" si="2"/>
        <v>0.41670138888888886</v>
      </c>
      <c r="O15" s="15"/>
      <c r="P15" s="15"/>
    </row>
    <row r="16" spans="1:17" x14ac:dyDescent="0.3">
      <c r="A16" s="35">
        <v>57</v>
      </c>
      <c r="B16" s="36" t="s">
        <v>50</v>
      </c>
      <c r="C16" s="37">
        <v>2.7777777777777776E-2</v>
      </c>
      <c r="D16" s="37">
        <v>0.46388888888888885</v>
      </c>
      <c r="E16" s="37">
        <f>D16-C3</f>
        <v>2.7106481481481481E-2</v>
      </c>
      <c r="F16" s="37">
        <f t="shared" si="0"/>
        <v>6.7129629629629484E-4</v>
      </c>
      <c r="G16" s="15"/>
      <c r="H16" s="15"/>
      <c r="I16" s="28"/>
      <c r="J16" s="15"/>
      <c r="K16" s="15"/>
      <c r="L16" s="15"/>
      <c r="M16" s="15"/>
      <c r="N16" s="15"/>
      <c r="O16" s="15"/>
      <c r="P16" s="15"/>
    </row>
    <row r="17" spans="1:17" x14ac:dyDescent="0.3">
      <c r="B17" s="6"/>
      <c r="C17" s="15"/>
      <c r="D17" s="15"/>
      <c r="E17" s="15">
        <f>D17-C3</f>
        <v>-0.43678240740740737</v>
      </c>
      <c r="F17" s="20">
        <f>IF(E17&gt;C17,E17-C17,C17-E17)</f>
        <v>0.43678240740740737</v>
      </c>
      <c r="G17" s="15"/>
      <c r="H17" s="15"/>
      <c r="I17" s="28"/>
      <c r="J17" s="15"/>
      <c r="K17" s="15"/>
      <c r="L17" s="15"/>
      <c r="M17" s="15"/>
      <c r="N17" s="15"/>
      <c r="O17" s="15"/>
      <c r="P17" s="15"/>
    </row>
    <row r="18" spans="1:17" x14ac:dyDescent="0.3">
      <c r="B18" s="14"/>
      <c r="C18" s="15"/>
      <c r="D18" s="15"/>
      <c r="E18" s="15"/>
      <c r="F18" s="20"/>
      <c r="G18" s="15"/>
      <c r="H18" s="15"/>
      <c r="I18" s="28"/>
      <c r="J18" s="15"/>
      <c r="K18" s="15"/>
      <c r="L18" s="15"/>
      <c r="M18" s="15"/>
      <c r="N18" s="15"/>
      <c r="O18" s="15"/>
      <c r="P18" s="15"/>
    </row>
    <row r="19" spans="1:17" x14ac:dyDescent="0.3">
      <c r="B19" s="21"/>
      <c r="C19" s="20"/>
      <c r="D19" s="20"/>
      <c r="E19" s="20"/>
      <c r="F19" s="20"/>
      <c r="G19" s="15"/>
      <c r="H19" s="15"/>
      <c r="I19" s="28"/>
      <c r="J19" s="15"/>
      <c r="K19" s="15"/>
      <c r="L19" s="15"/>
      <c r="M19" s="15"/>
      <c r="N19" s="15"/>
      <c r="O19" s="15"/>
      <c r="P19" s="15"/>
    </row>
    <row r="20" spans="1:17" x14ac:dyDescent="0.3">
      <c r="B20" s="19" t="s">
        <v>17</v>
      </c>
      <c r="C20" s="20"/>
      <c r="D20" s="20"/>
      <c r="E20" s="20"/>
      <c r="F20" s="20"/>
      <c r="G20" s="14" t="s">
        <v>18</v>
      </c>
      <c r="H20" s="14"/>
      <c r="I20" s="28"/>
      <c r="J20" s="15" t="s">
        <v>17</v>
      </c>
      <c r="K20" s="15"/>
      <c r="L20" s="15"/>
      <c r="M20" s="15"/>
      <c r="N20" s="15"/>
      <c r="O20" s="15" t="s">
        <v>18</v>
      </c>
      <c r="P20" s="15"/>
    </row>
    <row r="21" spans="1:17" x14ac:dyDescent="0.3">
      <c r="A21" s="26">
        <v>58</v>
      </c>
      <c r="B21" s="6" t="s">
        <v>51</v>
      </c>
      <c r="C21" s="20">
        <v>4.1666666666666664E-2</v>
      </c>
      <c r="D21" s="20">
        <v>0.47239583333333335</v>
      </c>
      <c r="E21" s="20">
        <f>D21-C3</f>
        <v>3.5613425925925979E-2</v>
      </c>
      <c r="F21" s="20">
        <f>IF(E21&gt;C21,E21-C21,C21-E21)</f>
        <v>6.0532407407406855E-3</v>
      </c>
      <c r="G21" s="15">
        <f>MIN(F21:F27)</f>
        <v>3.2407407407401834E-4</v>
      </c>
      <c r="H21" s="15"/>
      <c r="I21" s="35">
        <v>45</v>
      </c>
      <c r="J21" s="37" t="s">
        <v>38</v>
      </c>
      <c r="K21" s="37">
        <v>4.8611111111111112E-2</v>
      </c>
      <c r="L21" s="37">
        <v>0.46456018518518521</v>
      </c>
      <c r="M21" s="37">
        <f>L21-C5</f>
        <v>4.7858796296296358E-2</v>
      </c>
      <c r="N21" s="37">
        <f>IF(M21&gt;K21,M21-K21,K21-M21)</f>
        <v>7.5231481481475432E-4</v>
      </c>
      <c r="O21" s="37">
        <f>MIN(N21:N29)</f>
        <v>7.5231481481475432E-4</v>
      </c>
      <c r="P21" s="15"/>
    </row>
    <row r="22" spans="1:17" x14ac:dyDescent="0.3">
      <c r="A22" s="26">
        <v>59</v>
      </c>
      <c r="B22" s="19" t="s">
        <v>52</v>
      </c>
      <c r="C22" s="20">
        <v>3.4895833333333334E-2</v>
      </c>
      <c r="D22" s="20">
        <v>0.47218749999999998</v>
      </c>
      <c r="E22" s="20">
        <f>D22-C3</f>
        <v>3.5405092592592613E-2</v>
      </c>
      <c r="F22" s="20">
        <f t="shared" ref="F22:F23" si="3">IF(E22&gt;C22,E22-C22,C22-E22)</f>
        <v>5.0925925925927873E-4</v>
      </c>
      <c r="G22" s="15"/>
      <c r="H22" s="15"/>
      <c r="I22" s="28">
        <v>49</v>
      </c>
      <c r="J22" s="15" t="s">
        <v>39</v>
      </c>
      <c r="K22" s="15">
        <v>5.3298611111111116E-2</v>
      </c>
      <c r="L22" s="15">
        <v>0.46619212962962964</v>
      </c>
      <c r="M22" s="15">
        <f>L22-C5</f>
        <v>4.949074074074078E-2</v>
      </c>
      <c r="N22" s="15">
        <f>IF(M22&gt;K22,M22-K22,K22-M22)</f>
        <v>3.8078703703703365E-3</v>
      </c>
      <c r="O22" s="15"/>
      <c r="P22" s="15"/>
    </row>
    <row r="23" spans="1:17" x14ac:dyDescent="0.3">
      <c r="A23" s="35">
        <v>17</v>
      </c>
      <c r="B23" s="36" t="s">
        <v>55</v>
      </c>
      <c r="C23" s="37">
        <v>3.5590277777777776E-2</v>
      </c>
      <c r="D23" s="37">
        <v>0.47204861111111113</v>
      </c>
      <c r="E23" s="37">
        <f>D23-C3</f>
        <v>3.5266203703703758E-2</v>
      </c>
      <c r="F23" s="37">
        <f t="shared" si="3"/>
        <v>3.2407407407401834E-4</v>
      </c>
      <c r="G23" s="15"/>
      <c r="H23" s="15"/>
      <c r="I23" s="28">
        <v>50</v>
      </c>
      <c r="J23" s="15" t="s">
        <v>40</v>
      </c>
      <c r="K23" s="15">
        <v>5.0694444444444452E-2</v>
      </c>
      <c r="L23" s="15">
        <v>0.4646527777777778</v>
      </c>
      <c r="M23" s="15">
        <f>L23-C5</f>
        <v>4.7951388888888946E-2</v>
      </c>
      <c r="N23" s="15">
        <f>IF(M23&gt;K23,M23-K23,K23-M23)</f>
        <v>2.7430555555555056E-3</v>
      </c>
      <c r="O23" s="15"/>
      <c r="P23" s="15"/>
    </row>
    <row r="24" spans="1:17" x14ac:dyDescent="0.3">
      <c r="A24" s="28"/>
      <c r="B24" s="15"/>
      <c r="C24" s="15"/>
      <c r="D24" s="15"/>
      <c r="E24" s="20">
        <f>D24-C3</f>
        <v>-0.43678240740740737</v>
      </c>
      <c r="F24" s="15"/>
      <c r="G24" s="15"/>
      <c r="H24" s="15"/>
      <c r="I24" s="28">
        <v>51</v>
      </c>
      <c r="J24" s="15" t="s">
        <v>41</v>
      </c>
      <c r="K24" s="15">
        <v>5.2083333333333336E-2</v>
      </c>
      <c r="L24" s="15">
        <v>0.46628472222222223</v>
      </c>
      <c r="M24" s="15">
        <f>L24-C5</f>
        <v>4.9583333333333368E-2</v>
      </c>
      <c r="N24" s="15">
        <f>IF(M24&gt;K24,M24-K24,K24-M24)</f>
        <v>2.4999999999999675E-3</v>
      </c>
      <c r="O24" s="15"/>
      <c r="P24" s="15"/>
      <c r="Q24" s="15"/>
    </row>
    <row r="25" spans="1:17" x14ac:dyDescent="0.3">
      <c r="A25" s="28"/>
      <c r="B25" s="15"/>
      <c r="C25" s="15"/>
      <c r="D25" s="15"/>
      <c r="E25" s="20">
        <f>D25-C3</f>
        <v>-0.43678240740740737</v>
      </c>
      <c r="F25" s="15"/>
      <c r="G25" s="15"/>
      <c r="H25" s="15"/>
      <c r="I25" s="28">
        <v>60</v>
      </c>
      <c r="J25" s="21"/>
      <c r="K25" s="15"/>
      <c r="M25" s="15">
        <f>L25-C5</f>
        <v>-0.41670138888888886</v>
      </c>
      <c r="N25" s="15"/>
      <c r="O25" s="15"/>
      <c r="P25" s="15"/>
      <c r="Q25" s="15"/>
    </row>
    <row r="26" spans="1:17" x14ac:dyDescent="0.3">
      <c r="A26" s="28"/>
      <c r="B26" s="15"/>
      <c r="C26" s="15"/>
      <c r="D26" s="15"/>
      <c r="E26" s="15"/>
      <c r="F26" s="15"/>
      <c r="G26" s="15"/>
      <c r="H26" s="15"/>
      <c r="I26" s="28"/>
      <c r="J26" s="10"/>
      <c r="K26" s="15"/>
      <c r="L26" s="15"/>
      <c r="M26" s="15">
        <f>L26-C5</f>
        <v>-0.41670138888888886</v>
      </c>
      <c r="N26" s="15">
        <f t="shared" ref="N26:N29" si="4">IF(M26&gt;K26,M26-K26,K26-M26)</f>
        <v>0.41670138888888886</v>
      </c>
      <c r="O26" s="15"/>
      <c r="P26" s="15"/>
      <c r="Q26" s="15"/>
    </row>
    <row r="27" spans="1:17" x14ac:dyDescent="0.3">
      <c r="B27" s="21"/>
      <c r="C27" s="21"/>
      <c r="D27" s="22"/>
      <c r="E27" s="20"/>
      <c r="F27" s="20"/>
      <c r="G27" s="16"/>
      <c r="H27" s="16"/>
      <c r="I27" s="28"/>
      <c r="J27" s="15"/>
      <c r="K27" s="15"/>
      <c r="L27" s="15"/>
      <c r="M27" s="15">
        <f>L27-C5</f>
        <v>-0.41670138888888886</v>
      </c>
      <c r="N27" s="15">
        <f t="shared" si="4"/>
        <v>0.41670138888888886</v>
      </c>
      <c r="O27" s="15"/>
      <c r="P27" s="15"/>
      <c r="Q27" s="15"/>
    </row>
    <row r="28" spans="1:17" ht="23" x14ac:dyDescent="0.45">
      <c r="B28" s="19" t="s">
        <v>13</v>
      </c>
      <c r="C28" s="23" t="s">
        <v>2</v>
      </c>
      <c r="D28" s="21"/>
      <c r="E28" s="21"/>
      <c r="F28" s="24"/>
      <c r="G28" s="16"/>
      <c r="H28" s="16"/>
      <c r="I28" s="28"/>
      <c r="J28" s="15"/>
      <c r="K28" s="15"/>
      <c r="L28" s="15"/>
      <c r="M28" s="15">
        <f>L28-C5</f>
        <v>-0.41670138888888886</v>
      </c>
      <c r="N28" s="15">
        <f t="shared" si="4"/>
        <v>0.41670138888888886</v>
      </c>
      <c r="P28" s="2"/>
    </row>
    <row r="29" spans="1:17" ht="23" x14ac:dyDescent="0.45">
      <c r="B29" s="21"/>
      <c r="C29" s="23"/>
      <c r="D29" s="21"/>
      <c r="E29" s="21"/>
      <c r="F29" s="24"/>
      <c r="G29" s="16"/>
      <c r="H29" s="16"/>
      <c r="I29" s="28"/>
      <c r="J29" s="15"/>
      <c r="K29" s="15"/>
      <c r="L29" s="15"/>
      <c r="M29" s="15">
        <f>L29-C5</f>
        <v>-0.41670138888888886</v>
      </c>
      <c r="N29" s="15">
        <f t="shared" si="4"/>
        <v>0.41670138888888886</v>
      </c>
    </row>
    <row r="30" spans="1:17" ht="23" x14ac:dyDescent="0.45">
      <c r="B30" s="21"/>
      <c r="C30" s="23"/>
      <c r="D30" s="21"/>
      <c r="E30" s="21"/>
      <c r="F30" s="24"/>
      <c r="G30" s="16"/>
      <c r="H30" s="16"/>
      <c r="I30" s="28"/>
      <c r="J30" s="15"/>
      <c r="K30" s="15"/>
      <c r="L30" s="15"/>
      <c r="M30" s="15"/>
      <c r="N30" s="15"/>
    </row>
    <row r="31" spans="1:17" ht="23" customHeight="1" x14ac:dyDescent="0.45">
      <c r="B31" s="19" t="s">
        <v>24</v>
      </c>
      <c r="C31" s="25" t="s">
        <v>6</v>
      </c>
      <c r="D31" s="25" t="s">
        <v>3</v>
      </c>
      <c r="E31" s="25" t="s">
        <v>5</v>
      </c>
      <c r="F31" s="25" t="s">
        <v>4</v>
      </c>
      <c r="G31" s="14" t="s">
        <v>19</v>
      </c>
      <c r="H31" s="14"/>
      <c r="I31" s="28"/>
      <c r="J31" s="15" t="s">
        <v>13</v>
      </c>
      <c r="K31" s="29" t="s">
        <v>12</v>
      </c>
      <c r="L31" s="15"/>
      <c r="M31" s="15"/>
      <c r="N31" s="15"/>
      <c r="O31" s="16"/>
    </row>
    <row r="32" spans="1:17" x14ac:dyDescent="0.3">
      <c r="A32" s="35">
        <v>61</v>
      </c>
      <c r="B32" s="36" t="s">
        <v>42</v>
      </c>
      <c r="C32" s="37">
        <v>4.1666666666666664E-2</v>
      </c>
      <c r="D32" s="37">
        <v>0.46956018518518516</v>
      </c>
      <c r="E32" s="37">
        <f>D32-C4</f>
        <v>4.1956018518518545E-2</v>
      </c>
      <c r="F32" s="37">
        <f t="shared" ref="F32:F36" si="5">IF(E32&gt;C32,E32-C32,C32-E32)</f>
        <v>2.8935185185188089E-4</v>
      </c>
      <c r="G32" s="37">
        <f>MIN(F32:F41)</f>
        <v>2.8935185185188089E-4</v>
      </c>
      <c r="H32" s="15"/>
      <c r="I32" s="28"/>
      <c r="J32" s="15" t="s">
        <v>24</v>
      </c>
      <c r="K32" s="15" t="s">
        <v>6</v>
      </c>
      <c r="L32" s="15" t="s">
        <v>3</v>
      </c>
      <c r="M32" s="15" t="s">
        <v>5</v>
      </c>
      <c r="N32" s="15" t="s">
        <v>4</v>
      </c>
      <c r="O32" s="14" t="s">
        <v>19</v>
      </c>
    </row>
    <row r="33" spans="1:15" x14ac:dyDescent="0.3">
      <c r="A33" s="35">
        <v>62</v>
      </c>
      <c r="B33" s="36" t="s">
        <v>43</v>
      </c>
      <c r="C33" s="37">
        <v>4.1666666666666664E-2</v>
      </c>
      <c r="D33" s="37">
        <v>0.46956018518518516</v>
      </c>
      <c r="E33" s="37">
        <f>D33-C4</f>
        <v>4.1956018518518545E-2</v>
      </c>
      <c r="F33" s="37">
        <f t="shared" si="5"/>
        <v>2.8935185185188089E-4</v>
      </c>
      <c r="G33" s="37"/>
      <c r="H33" s="15"/>
      <c r="I33" s="35">
        <v>14</v>
      </c>
      <c r="J33" s="37" t="s">
        <v>30</v>
      </c>
      <c r="K33" s="37">
        <v>8.7199074074074068E-2</v>
      </c>
      <c r="L33" s="37">
        <v>0.479525462962963</v>
      </c>
      <c r="M33" s="37">
        <f>L33-C6</f>
        <v>8.3368055555555598E-2</v>
      </c>
      <c r="N33" s="37">
        <f>IF(M33&gt;K33,M33-K33,K33-M33)</f>
        <v>3.8310185185184698E-3</v>
      </c>
      <c r="O33" s="20">
        <f>MIN(N33:N38)</f>
        <v>3.8310185185184698E-3</v>
      </c>
    </row>
    <row r="34" spans="1:15" x14ac:dyDescent="0.3">
      <c r="A34" s="26">
        <v>63</v>
      </c>
      <c r="B34" s="19" t="s">
        <v>44</v>
      </c>
      <c r="C34" s="20">
        <v>4.1666666666666664E-2</v>
      </c>
      <c r="D34" s="2">
        <v>0.46891203703703704</v>
      </c>
      <c r="E34" s="20">
        <f>D34-C4</f>
        <v>4.1307870370370425E-2</v>
      </c>
      <c r="F34" s="20">
        <f t="shared" si="5"/>
        <v>3.5879629629623905E-4</v>
      </c>
      <c r="G34" s="15"/>
      <c r="H34" s="15"/>
      <c r="I34" s="28">
        <v>15</v>
      </c>
      <c r="J34" s="15" t="s">
        <v>31</v>
      </c>
      <c r="K34" s="15">
        <v>7.4999999999999997E-2</v>
      </c>
      <c r="L34" s="15">
        <v>0.47956018518518517</v>
      </c>
      <c r="M34" s="15">
        <f>L45-C6</f>
        <v>7.0983796296296309E-2</v>
      </c>
      <c r="N34" s="15">
        <f>IF(M34&gt;K34,M34-K34,K34-M34)</f>
        <v>4.0162037037036885E-3</v>
      </c>
      <c r="O34" s="15"/>
    </row>
    <row r="35" spans="1:15" x14ac:dyDescent="0.3">
      <c r="A35" s="26">
        <v>43</v>
      </c>
      <c r="B35" s="19" t="s">
        <v>45</v>
      </c>
      <c r="C35" s="20">
        <v>4.1550925925925929E-2</v>
      </c>
      <c r="D35" s="20">
        <v>0.47723379629629631</v>
      </c>
      <c r="E35" s="20">
        <f>D35-C4</f>
        <v>4.962962962962969E-2</v>
      </c>
      <c r="F35" s="20">
        <f t="shared" si="5"/>
        <v>8.0787037037037615E-3</v>
      </c>
      <c r="G35" s="15"/>
      <c r="H35" s="15"/>
      <c r="I35" s="28"/>
      <c r="J35" s="10"/>
      <c r="K35" s="15"/>
      <c r="L35" s="15"/>
      <c r="M35" s="15">
        <f>L46-C6</f>
        <v>7.8912037037037086E-2</v>
      </c>
      <c r="N35" s="15">
        <f>IF(M35&gt;K35,M35-K35,K35-M35)</f>
        <v>7.8912037037037086E-2</v>
      </c>
      <c r="O35" s="15"/>
    </row>
    <row r="36" spans="1:15" x14ac:dyDescent="0.3">
      <c r="A36" s="26">
        <v>60</v>
      </c>
      <c r="B36" s="19" t="s">
        <v>54</v>
      </c>
      <c r="C36" s="20">
        <v>3.6805555555555557E-2</v>
      </c>
      <c r="D36" s="20">
        <v>0.46527777777777773</v>
      </c>
      <c r="E36" s="20">
        <f>D36-C4</f>
        <v>3.7673611111111116E-2</v>
      </c>
      <c r="F36" s="20">
        <f t="shared" si="5"/>
        <v>8.6805555555555941E-4</v>
      </c>
      <c r="G36" s="15"/>
      <c r="H36" s="15"/>
      <c r="I36" s="28"/>
      <c r="J36" s="15"/>
      <c r="K36" s="15"/>
      <c r="M36" s="15"/>
      <c r="N36" s="15"/>
      <c r="O36" s="15"/>
    </row>
    <row r="37" spans="1:15" x14ac:dyDescent="0.3">
      <c r="B37" s="19"/>
      <c r="C37" s="20"/>
      <c r="D37" s="20"/>
      <c r="E37" s="20">
        <f>D37-C4</f>
        <v>-0.42760416666666662</v>
      </c>
      <c r="F37" s="20">
        <f>IF(E37&gt;C37,E37-C37,C37-E37)</f>
        <v>0.42760416666666662</v>
      </c>
      <c r="G37" s="15"/>
      <c r="H37" s="15"/>
      <c r="I37" s="28">
        <v>0</v>
      </c>
      <c r="J37" s="15"/>
      <c r="K37" s="15"/>
      <c r="M37" s="15"/>
      <c r="N37" s="15"/>
      <c r="O37" s="15"/>
    </row>
    <row r="38" spans="1:15" x14ac:dyDescent="0.3">
      <c r="B38" s="19"/>
      <c r="C38" s="20"/>
      <c r="D38" s="20"/>
      <c r="E38" s="20">
        <f>D38-C4</f>
        <v>-0.42760416666666662</v>
      </c>
      <c r="F38" s="20"/>
      <c r="G38" s="15"/>
      <c r="H38" s="15"/>
      <c r="I38" s="28"/>
      <c r="J38" s="15"/>
      <c r="K38" s="15"/>
      <c r="M38" s="15"/>
      <c r="N38" s="15"/>
    </row>
    <row r="39" spans="1:15" x14ac:dyDescent="0.3">
      <c r="B39" s="6"/>
      <c r="C39" s="20"/>
      <c r="D39" s="20"/>
      <c r="E39" s="20">
        <f>D39-C4</f>
        <v>-0.42760416666666662</v>
      </c>
      <c r="F39" s="20">
        <f t="shared" ref="F39:F41" si="6">IF(E39&gt;C39,E39-C39,C39-E39)</f>
        <v>0.42760416666666662</v>
      </c>
      <c r="G39" s="15"/>
      <c r="H39" s="15"/>
      <c r="I39" s="28"/>
      <c r="J39" s="15"/>
      <c r="K39" s="15"/>
      <c r="M39" s="15"/>
      <c r="N39" s="15"/>
    </row>
    <row r="40" spans="1:15" x14ac:dyDescent="0.3">
      <c r="B40" s="19"/>
      <c r="C40" s="20"/>
      <c r="D40" s="20"/>
      <c r="E40" s="20">
        <f>D40-C4</f>
        <v>-0.42760416666666662</v>
      </c>
      <c r="F40" s="20">
        <f t="shared" si="6"/>
        <v>0.42760416666666662</v>
      </c>
      <c r="G40" s="15"/>
      <c r="H40" s="15"/>
      <c r="I40" s="28"/>
      <c r="J40" s="15"/>
      <c r="K40" s="15"/>
      <c r="M40" s="15"/>
      <c r="N40" s="15"/>
    </row>
    <row r="41" spans="1:15" x14ac:dyDescent="0.3">
      <c r="B41" s="19"/>
      <c r="C41" s="20"/>
      <c r="D41" s="20"/>
      <c r="E41" s="20">
        <f>D41-C4</f>
        <v>-0.42760416666666662</v>
      </c>
      <c r="F41" s="20">
        <f t="shared" si="6"/>
        <v>0.42760416666666662</v>
      </c>
      <c r="G41" s="15"/>
      <c r="H41" s="15"/>
      <c r="I41" s="28"/>
      <c r="J41" s="15"/>
      <c r="K41" s="15"/>
      <c r="L41" s="15"/>
      <c r="M41" s="15"/>
      <c r="N41" s="15"/>
      <c r="O41" s="14"/>
    </row>
    <row r="42" spans="1:15" x14ac:dyDescent="0.3">
      <c r="B42" s="19" t="s">
        <v>22</v>
      </c>
      <c r="C42" s="20"/>
      <c r="D42" s="20"/>
      <c r="E42" s="20"/>
      <c r="F42" s="20"/>
      <c r="G42" s="14" t="s">
        <v>18</v>
      </c>
      <c r="H42" s="15"/>
      <c r="I42" s="28"/>
      <c r="J42" s="15" t="s">
        <v>17</v>
      </c>
      <c r="K42" s="15"/>
      <c r="L42" s="15"/>
      <c r="M42" s="15"/>
      <c r="N42" s="15"/>
      <c r="O42" s="14" t="s">
        <v>18</v>
      </c>
    </row>
    <row r="43" spans="1:15" x14ac:dyDescent="0.3">
      <c r="A43" s="35">
        <v>64</v>
      </c>
      <c r="B43" s="36" t="s">
        <v>46</v>
      </c>
      <c r="C43" s="37">
        <v>3.8194444444444441E-2</v>
      </c>
      <c r="D43" s="37">
        <v>0.46549768518518514</v>
      </c>
      <c r="E43" s="37">
        <f>D43-C4</f>
        <v>3.7893518518518521E-2</v>
      </c>
      <c r="F43" s="37">
        <f>IF(E43&gt;C43,E43-C43,C43-E43)</f>
        <v>3.0092592592591977E-4</v>
      </c>
      <c r="G43" s="37">
        <f>MIN(F43:F55)</f>
        <v>3.0092592592591977E-4</v>
      </c>
      <c r="H43" s="15"/>
      <c r="I43" s="28">
        <v>16</v>
      </c>
      <c r="J43" s="15" t="s">
        <v>32</v>
      </c>
      <c r="K43" s="15">
        <v>7.9166666666666663E-2</v>
      </c>
      <c r="L43" s="15">
        <v>0.46714120370370371</v>
      </c>
      <c r="M43" s="15">
        <f>L43-C6</f>
        <v>7.0983796296296309E-2</v>
      </c>
      <c r="N43" s="15">
        <f>IF(M43&gt;K43,M43-K43,K43-M43)</f>
        <v>8.1828703703703543E-3</v>
      </c>
      <c r="O43" s="20">
        <f>MIN(N43:N46)</f>
        <v>2.5462962962957691E-4</v>
      </c>
    </row>
    <row r="44" spans="1:15" x14ac:dyDescent="0.3">
      <c r="B44" s="19"/>
      <c r="C44" s="20"/>
      <c r="D44" s="20"/>
      <c r="E44" s="20">
        <f>D44-C4</f>
        <v>-0.42760416666666662</v>
      </c>
      <c r="F44" s="20">
        <f t="shared" ref="F44:F46" si="7">IF(E44&gt;C44,E44-C44,C44-E44)</f>
        <v>0.42760416666666662</v>
      </c>
      <c r="H44" s="14"/>
      <c r="I44" s="28">
        <v>17</v>
      </c>
      <c r="K44" s="15"/>
      <c r="L44" s="15"/>
      <c r="M44" s="15">
        <f>L44-C6</f>
        <v>-0.3961574074074074</v>
      </c>
      <c r="N44" s="15">
        <f>IF(M44&gt;K44,M44-K44,K44-M44)</f>
        <v>0.3961574074074074</v>
      </c>
      <c r="O44" s="15"/>
    </row>
    <row r="45" spans="1:15" x14ac:dyDescent="0.3">
      <c r="C45" s="20"/>
      <c r="D45" s="20"/>
      <c r="E45" s="20">
        <f>D45-C4</f>
        <v>-0.42760416666666662</v>
      </c>
      <c r="F45" s="20">
        <f t="shared" si="7"/>
        <v>0.42760416666666662</v>
      </c>
      <c r="H45" s="15"/>
      <c r="I45" s="28">
        <v>18</v>
      </c>
      <c r="J45" s="16" t="s">
        <v>33</v>
      </c>
      <c r="K45" s="15">
        <v>7.7777777777777779E-2</v>
      </c>
      <c r="L45" s="15">
        <v>0.46714120370370371</v>
      </c>
      <c r="M45" s="15">
        <f>L45-C6</f>
        <v>7.0983796296296309E-2</v>
      </c>
      <c r="N45" s="15">
        <f>IF(M45&gt;K45,M45-K45,K45-M45)</f>
        <v>6.7939814814814703E-3</v>
      </c>
      <c r="O45" s="15"/>
    </row>
    <row r="46" spans="1:15" x14ac:dyDescent="0.3">
      <c r="C46" s="20"/>
      <c r="D46" s="20"/>
      <c r="E46" s="20">
        <f>D46-C4</f>
        <v>-0.42760416666666662</v>
      </c>
      <c r="F46" s="20">
        <f t="shared" si="7"/>
        <v>0.42760416666666662</v>
      </c>
      <c r="H46" s="15"/>
      <c r="I46" s="35">
        <v>54</v>
      </c>
      <c r="J46" s="38" t="s">
        <v>34</v>
      </c>
      <c r="K46" s="37">
        <v>7.9166666666666663E-2</v>
      </c>
      <c r="L46" s="37">
        <v>0.47506944444444449</v>
      </c>
      <c r="M46" s="37">
        <f>L46-C6</f>
        <v>7.8912037037037086E-2</v>
      </c>
      <c r="N46" s="37">
        <f>IF(M46&gt;K46,M46-K46,K46-M46)</f>
        <v>2.5462962962957691E-4</v>
      </c>
      <c r="O46" s="15"/>
    </row>
    <row r="47" spans="1:15" x14ac:dyDescent="0.3">
      <c r="C47" s="20"/>
      <c r="D47" s="20"/>
      <c r="E47" s="20"/>
      <c r="F47" s="20"/>
      <c r="H47" s="15"/>
      <c r="I47" s="28"/>
      <c r="K47" s="15"/>
      <c r="L47" s="15"/>
      <c r="M47" s="15"/>
      <c r="N47" s="15">
        <f t="shared" ref="N47:N57" si="8">IF(M47&gt;K47,M47-K47,K47-M47)</f>
        <v>0</v>
      </c>
      <c r="O47" s="15"/>
    </row>
    <row r="48" spans="1:15" x14ac:dyDescent="0.3">
      <c r="H48" s="15"/>
      <c r="I48" s="28"/>
      <c r="J48" s="16"/>
      <c r="K48" s="15"/>
      <c r="L48" s="15"/>
      <c r="M48" s="15"/>
      <c r="N48" s="15">
        <f t="shared" si="8"/>
        <v>0</v>
      </c>
      <c r="O48" s="15"/>
    </row>
    <row r="49" spans="2:17" ht="13.5" customHeight="1" x14ac:dyDescent="0.45">
      <c r="C49" s="30"/>
      <c r="H49" s="16"/>
      <c r="I49" s="28"/>
      <c r="J49" s="16"/>
      <c r="K49" s="16"/>
      <c r="L49" s="16"/>
      <c r="M49" s="18"/>
      <c r="N49" s="15">
        <f t="shared" si="8"/>
        <v>0</v>
      </c>
      <c r="O49" s="16"/>
    </row>
    <row r="50" spans="2:17" x14ac:dyDescent="0.3">
      <c r="B50" s="19"/>
      <c r="C50" s="20"/>
      <c r="D50" s="20"/>
      <c r="E50" s="20"/>
      <c r="F50" s="20"/>
      <c r="G50" s="15"/>
      <c r="H50" s="16"/>
      <c r="I50" s="28"/>
      <c r="J50" s="16"/>
      <c r="K50" s="16"/>
      <c r="L50" s="16"/>
      <c r="M50" s="18"/>
      <c r="N50" s="15">
        <f t="shared" si="8"/>
        <v>0</v>
      </c>
      <c r="O50" s="15"/>
      <c r="P50" s="15"/>
      <c r="Q50" s="15"/>
    </row>
    <row r="51" spans="2:17" ht="23" customHeight="1" x14ac:dyDescent="0.35">
      <c r="B51" s="19"/>
      <c r="C51" s="31"/>
      <c r="D51" s="31"/>
      <c r="E51" s="20"/>
      <c r="F51" s="20"/>
      <c r="G51" s="15"/>
      <c r="H51" s="16"/>
      <c r="I51" s="28"/>
      <c r="J51" s="17"/>
      <c r="K51" s="33" t="s">
        <v>27</v>
      </c>
      <c r="L51" s="16"/>
      <c r="M51" s="18"/>
      <c r="N51" s="15"/>
      <c r="O51" s="16"/>
    </row>
    <row r="52" spans="2:17" x14ac:dyDescent="0.3">
      <c r="C52" s="32"/>
      <c r="E52" s="10"/>
      <c r="G52" s="16"/>
      <c r="H52" s="16"/>
      <c r="I52" s="28"/>
      <c r="J52" s="17"/>
      <c r="K52" s="16"/>
      <c r="L52" s="16"/>
      <c r="M52" s="16"/>
      <c r="N52" s="15"/>
      <c r="O52" s="14" t="s">
        <v>18</v>
      </c>
    </row>
    <row r="53" spans="2:17" x14ac:dyDescent="0.3">
      <c r="B53" s="21"/>
      <c r="C53" s="20"/>
      <c r="D53" s="20"/>
      <c r="E53" s="10"/>
      <c r="F53" s="20"/>
      <c r="G53" s="16"/>
      <c r="J53" s="7"/>
      <c r="K53" s="6" t="s">
        <v>29</v>
      </c>
      <c r="L53" s="6" t="s">
        <v>28</v>
      </c>
      <c r="M53" s="6" t="s">
        <v>5</v>
      </c>
      <c r="N53" s="15"/>
      <c r="O53" s="34">
        <f>MIN(N54:N57)</f>
        <v>1.3888888888888909E-3</v>
      </c>
    </row>
    <row r="54" spans="2:17" x14ac:dyDescent="0.3">
      <c r="B54" s="21"/>
      <c r="C54" s="20"/>
      <c r="D54" s="20"/>
      <c r="E54" s="10"/>
      <c r="F54" s="20"/>
      <c r="G54" s="16"/>
      <c r="I54" s="35">
        <v>65</v>
      </c>
      <c r="J54" s="38" t="s">
        <v>53</v>
      </c>
      <c r="K54" s="39">
        <v>3.3333333333333333E-2</v>
      </c>
      <c r="L54" s="39">
        <v>0.44861111111111113</v>
      </c>
      <c r="M54" s="40">
        <f>L54-C7</f>
        <v>3.1944444444444442E-2</v>
      </c>
      <c r="N54" s="37">
        <f t="shared" si="8"/>
        <v>1.3888888888888909E-3</v>
      </c>
    </row>
    <row r="55" spans="2:17" x14ac:dyDescent="0.3">
      <c r="B55" s="16"/>
      <c r="C55" s="15"/>
      <c r="D55" s="15"/>
      <c r="E55" s="10"/>
      <c r="F55" s="20"/>
      <c r="G55" s="16"/>
      <c r="J55" s="7"/>
      <c r="K55" s="32"/>
      <c r="L55" s="7"/>
      <c r="M55" s="2">
        <f>L55-C7</f>
        <v>-0.41666666666666669</v>
      </c>
      <c r="N55" s="15">
        <f t="shared" si="8"/>
        <v>0.41666666666666669</v>
      </c>
    </row>
    <row r="56" spans="2:17" x14ac:dyDescent="0.3">
      <c r="D56" s="7"/>
      <c r="J56" s="7"/>
      <c r="K56" s="32"/>
      <c r="L56" s="7"/>
      <c r="M56" s="2">
        <f>L56-C7</f>
        <v>-0.41666666666666669</v>
      </c>
      <c r="N56" s="15">
        <f t="shared" si="8"/>
        <v>0.41666666666666669</v>
      </c>
    </row>
    <row r="57" spans="2:17" x14ac:dyDescent="0.3">
      <c r="K57" s="32"/>
      <c r="L57" s="7"/>
      <c r="M57" s="2">
        <f>L54-C7</f>
        <v>3.1944444444444442E-2</v>
      </c>
      <c r="N57" s="15">
        <f t="shared" si="8"/>
        <v>3.1944444444444442E-2</v>
      </c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 xml:space="preserve">&amp;L&lt;Title of document&gt;&amp;R&lt;Name of customer&gt;
&lt;Name of project&gt;
</oddHeader>
    <oddFooter>&amp;L&amp;D
Author: &lt;initials&gt;
Approved by: &lt;initials&gt;
&amp;N
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E11"/>
  <sheetViews>
    <sheetView workbookViewId="0">
      <selection activeCell="B15" sqref="B15"/>
    </sheetView>
  </sheetViews>
  <sheetFormatPr defaultColWidth="9" defaultRowHeight="13.5" x14ac:dyDescent="0.3"/>
  <cols>
    <col min="1" max="1" width="9" style="1"/>
    <col min="2" max="3" width="11.4609375" style="1" bestFit="1" customWidth="1"/>
    <col min="4" max="16384" width="9" style="1"/>
  </cols>
  <sheetData>
    <row r="3" spans="1:5" x14ac:dyDescent="0.3">
      <c r="A3" s="1" t="s">
        <v>16</v>
      </c>
    </row>
    <row r="9" spans="1:5" x14ac:dyDescent="0.3">
      <c r="A9" s="11"/>
      <c r="B9"/>
      <c r="C9"/>
      <c r="D9" s="12"/>
      <c r="E9"/>
    </row>
    <row r="10" spans="1:5" x14ac:dyDescent="0.3">
      <c r="A10" s="11"/>
      <c r="B10"/>
      <c r="C10"/>
      <c r="D10"/>
      <c r="E10"/>
    </row>
    <row r="11" spans="1:5" x14ac:dyDescent="0.3">
      <c r="A11" s="11"/>
      <c r="B11"/>
      <c r="C11"/>
      <c r="D11"/>
      <c r="E11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Novo Nordisk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NAOC (Naor Samocha Christensen)</dc:creator>
  <cp:lastModifiedBy>Bruger</cp:lastModifiedBy>
  <cp:lastPrinted>2018-10-09T11:37:13Z</cp:lastPrinted>
  <dcterms:created xsi:type="dcterms:W3CDTF">2010-08-11T07:58:08Z</dcterms:created>
  <dcterms:modified xsi:type="dcterms:W3CDTF">2022-10-31T15:45:20Z</dcterms:modified>
</cp:coreProperties>
</file>